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31\"/>
    </mc:Choice>
  </mc:AlternateContent>
  <xr:revisionPtr revIDLastSave="0" documentId="13_ncr:1_{4F6AEBD3-4872-4F4E-ACFB-CB3A713E4B3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1" i="1"/>
  <c r="G32" i="1" s="1"/>
  <c r="E21" i="1"/>
  <c r="E22" i="1" s="1"/>
  <c r="E26" i="1" s="1"/>
  <c r="E27" i="1" s="1"/>
  <c r="E31" i="1" s="1"/>
  <c r="E32" i="1" s="1"/>
  <c r="D31" i="1"/>
  <c r="D32" i="1" s="1"/>
  <c r="H25" i="1"/>
  <c r="H26" i="1" s="1"/>
  <c r="H27" i="1" s="1"/>
  <c r="H31" i="1" s="1"/>
  <c r="H32" i="1" s="1"/>
  <c r="D35" i="1" l="1"/>
  <c r="D36" i="1" s="1"/>
  <c r="D34" i="1"/>
  <c r="G35" i="1"/>
  <c r="G36" i="1" s="1"/>
  <c r="G34" i="1"/>
  <c r="H34" i="1"/>
  <c r="H35" i="1"/>
  <c r="H36" i="1" s="1"/>
  <c r="E34" i="1"/>
  <c r="E35" i="1"/>
  <c r="E36" i="1" s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<sst xmlns="http://schemas.openxmlformats.org/spreadsheetml/2006/main" count="82" uniqueCount="77">
  <si>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</si>
  <si>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</si>
  <si>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</si>
  <si>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</si>
  <si>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</si>
  <si>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</si>
  <si>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</si>
  <si>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</si>
  <si>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</si>
  <si>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</si>
  <si>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</si>
  <si>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</si>
  <si>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</si>
  <si>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</si>
  <si>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</si>
  <si>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</si>
  <si>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</si>
  <si>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</si>
  <si>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</si>
  <si>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"Реконструкция КЛ-0,4 кВ от ЗТП НО 3205/2х400 кВА до ул.Советская 102, 104" г.о.Отрадный, Самарская область</t>
  </si>
  <si>
    <t>2 кв. 2025 года</t>
  </si>
  <si>
    <t>Глава 2. Основные объекты строительства</t>
  </si>
  <si>
    <t>1</t>
  </si>
  <si>
    <t>ЛС-1</t>
  </si>
  <si>
    <t>КЛ 0,4 кВ</t>
  </si>
  <si>
    <t>2</t>
  </si>
  <si>
    <t>ЛС-2</t>
  </si>
  <si>
    <t>Благоустройство</t>
  </si>
  <si>
    <t>Итого по главе 2:</t>
  </si>
  <si>
    <t>Итого по главам 1-7:</t>
  </si>
  <si>
    <t>3</t>
  </si>
  <si>
    <t>Глава 9. Прочие работы и затраты</t>
  </si>
  <si>
    <t>4</t>
  </si>
  <si>
    <t>5</t>
  </si>
  <si>
    <t>ЛС-3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</si>
  <si>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</si>
  <si>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</si>
  <si>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</si>
  <si>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</si>
  <si>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</si>
  <si>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</si>
  <si>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</si>
  <si>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</si>
  <si>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</si>
  <si>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</si>
  <si>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</si>
  <si>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</si>
  <si>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</si>
  <si>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</si>
  <si>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</si>
  <si>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</si>
  <si>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</si>
  <si>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</si>
  <si>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</si>
  <si>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</si>
  <si>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</si>
  <si>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</si>
  <si>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СВОДНЫЙ СМЕТНЫЙ РАСЧЕТ СТОИМОСТИ СТРОИТЕЛЬСТВА   ССРСС- 1</t>
  </si>
  <si>
    <t>3033,73</t>
  </si>
  <si>
    <t>Стоимость инвестиционного проекта в прогнозном уровне цен 2025</t>
  </si>
  <si>
    <t xml:space="preserve">        НДС (20%)</t>
  </si>
  <si>
    <t>2.1</t>
  </si>
  <si>
    <t>Сметная стоимость всего, в том числе:</t>
  </si>
  <si>
    <t xml:space="preserve">        прочих затрат</t>
  </si>
  <si>
    <t>1.3</t>
  </si>
  <si>
    <t xml:space="preserve">        оборудования</t>
  </si>
  <si>
    <t>1.2</t>
  </si>
  <si>
    <t xml:space="preserve">        строительных и монтажных работ</t>
  </si>
  <si>
    <t>1.1</t>
  </si>
  <si>
    <t>Сметная стоимость в текущем уровне цен 2025 г.:</t>
  </si>
  <si>
    <t>Сметная стоимость объектов производственного назначения, тыс. руб.</t>
  </si>
  <si>
    <t>Наименование затрат</t>
  </si>
  <si>
    <t>№ п/п</t>
  </si>
  <si>
    <t>(идентификатор инвестиционного проекта)</t>
  </si>
  <si>
    <t>СВОДКА ЗАТРАТ</t>
  </si>
  <si>
    <t>P_0031</t>
  </si>
  <si>
    <t>Реконструкция КЛ-0,4 кВ от ЗТП НО 3205/2х400 кВА до ул. Советская 102,104 (0,437 км) г.о. Отрадный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</si>
</sst>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00\ _₽_-;_-* &quot;-&quot;?????\ _₽_-;_-@_-"/>
    <numFmt numFmtId="165" formatCode="0.00000"/>
    <numFmt numFmtId="166" formatCode="#,##0.00000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2"/>
    <xf numFmtId="164" fontId="0" fillId="0" borderId="0" xfId="0" applyNumberFormat="1"/>
    <xf numFmtId="0" fontId="12" fillId="0" borderId="0" xfId="0" applyFont="1"/>
    <xf numFmtId="4" fontId="0" fillId="0" borderId="0" xfId="0" applyNumberFormat="1"/>
    <xf numFmtId="2" fontId="13" fillId="0" borderId="14" xfId="0" applyNumberFormat="1" applyFont="1" applyBorder="1" applyAlignment="1">
      <alignment horizontal="right" vertical="center" wrapText="1"/>
    </xf>
    <xf numFmtId="0" fontId="13" fillId="0" borderId="14" xfId="2" applyFont="1" applyBorder="1" applyAlignment="1">
      <alignment horizontal="left" vertical="center" wrapText="1"/>
    </xf>
    <xf numFmtId="0" fontId="13" fillId="0" borderId="14" xfId="2" applyFont="1" applyBorder="1" applyAlignment="1">
      <alignment horizontal="center" vertical="center" wrapText="1"/>
    </xf>
    <xf numFmtId="2" fontId="14" fillId="0" borderId="14" xfId="1" applyNumberFormat="1" applyFont="1" applyFill="1" applyBorder="1" applyAlignment="1">
      <alignment vertical="center" wrapText="1"/>
    </xf>
    <xf numFmtId="49" fontId="13" fillId="0" borderId="14" xfId="2" applyNumberFormat="1" applyFont="1" applyBorder="1" applyAlignment="1">
      <alignment horizontal="center" vertical="center" wrapText="1"/>
    </xf>
    <xf numFmtId="165" fontId="13" fillId="0" borderId="14" xfId="0" applyNumberFormat="1" applyFont="1" applyBorder="1" applyAlignment="1">
      <alignment horizontal="righ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0" fontId="15" fillId="0" borderId="15" xfId="2" applyFont="1" applyBorder="1" applyAlignment="1">
      <alignment horizontal="center" vertical="center"/>
    </xf>
    <xf numFmtId="0" fontId="13" fillId="0" borderId="16" xfId="2" applyFont="1" applyBorder="1" applyAlignment="1">
      <alignment horizontal="center" vertical="center" wrapText="1"/>
    </xf>
    <xf numFmtId="0" fontId="16" fillId="0" borderId="16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66" fontId="17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right" vertical="center"/>
    </xf>
  </cellXfs>
  <cellStyles count="3">
    <cellStyle name="Обычный" xfId="0" builtinId="0"/>
    <cellStyle name="Обычный 2" xfId="2" xr:uid="{BB0E954F-FB43-4E6F-BC34-BD75D3559513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718E7-D0B0-4EB4-ABD5-AFB0E8E5CB65}">
  <dimension ref="A1:E35"/>
  <sheetViews>
    <sheetView tabSelected="1" topLeftCell="A16" zoomScale="90" zoomScaleNormal="90" workbookViewId="0">
      <selection activeCell="C31" sqref="C31"/>
    </sheetView>
  </sheetViews>
  <sheetFormatPr defaultColWidth="9" defaultRowHeight="14.4" x14ac:dyDescent="0.3"/>
  <cols>
    <col min="1" max="1" width="12.25" style="76" customWidth="1"/>
    <col min="2" max="2" width="114.125" style="76" customWidth="1"/>
    <col min="3" max="3" width="39.375" style="76" customWidth="1"/>
    <col min="4" max="4" width="23.125" style="76" customWidth="1"/>
    <col min="5" max="16384" width="9" style="76"/>
  </cols>
  <sheetData>
    <row r="1" spans="1:3" ht="15.75" customHeight="1" x14ac:dyDescent="0.3">
      <c r="A1" s="94"/>
      <c r="B1" s="94"/>
      <c r="C1" s="94"/>
    </row>
    <row r="2" spans="1:3" ht="15.75" customHeight="1" x14ac:dyDescent="0.3">
      <c r="A2" s="87"/>
      <c r="B2" s="87"/>
      <c r="C2" s="87"/>
    </row>
    <row r="3" spans="1:3" ht="15.75" customHeight="1" x14ac:dyDescent="0.3">
      <c r="A3" s="92"/>
      <c r="B3" s="92"/>
      <c r="C3" s="92"/>
    </row>
    <row r="4" spans="1:3" ht="15.75" customHeight="1" x14ac:dyDescent="0.3">
      <c r="A4" s="87"/>
      <c r="B4" s="87"/>
      <c r="C4" s="87"/>
    </row>
    <row r="5" spans="1:3" ht="15.75" customHeight="1" x14ac:dyDescent="0.3">
      <c r="A5" s="87"/>
      <c r="B5" s="87"/>
      <c r="C5" s="87"/>
    </row>
    <row r="6" spans="1:3" ht="15.75" customHeight="1" x14ac:dyDescent="0.3">
      <c r="A6" s="87"/>
      <c r="B6" s="87"/>
      <c r="C6" s="93"/>
    </row>
    <row r="7" spans="1:3" ht="15.75" customHeight="1" x14ac:dyDescent="0.3">
      <c r="A7" s="87"/>
      <c r="B7" s="87"/>
      <c r="C7" s="87"/>
    </row>
    <row r="8" spans="1:3" ht="15.75" customHeight="1" x14ac:dyDescent="0.3">
      <c r="A8" s="92"/>
      <c r="B8" s="92"/>
      <c r="C8" s="92"/>
    </row>
    <row r="9" spans="1:3" ht="15.75" customHeight="1" x14ac:dyDescent="0.3">
      <c r="A9" s="87"/>
      <c r="B9" s="87"/>
      <c r="C9" s="87"/>
    </row>
    <row r="10" spans="1:3" ht="15.75" customHeight="1" x14ac:dyDescent="0.3">
      <c r="A10" s="87"/>
      <c r="B10" s="87"/>
      <c r="C10" s="87"/>
    </row>
    <row r="11" spans="1:3" ht="15.75" customHeight="1" x14ac:dyDescent="0.3">
      <c r="A11" s="87"/>
      <c r="B11" s="87"/>
      <c r="C11" s="87"/>
    </row>
    <row r="12" spans="1:3" ht="15.75" customHeight="1" x14ac:dyDescent="0.3">
      <c r="A12" s="91" t="s">
        <v>74</v>
      </c>
      <c r="B12" s="91"/>
      <c r="C12" s="91"/>
    </row>
    <row r="13" spans="1:3" ht="15.75" customHeight="1" x14ac:dyDescent="0.3">
      <c r="A13" s="87"/>
      <c r="B13" s="87"/>
      <c r="C13" s="87"/>
    </row>
    <row r="14" spans="1:3" ht="15.75" customHeight="1" x14ac:dyDescent="0.3">
      <c r="A14" s="87"/>
      <c r="B14" s="87"/>
      <c r="C14" s="87"/>
    </row>
    <row r="15" spans="1:3" ht="15.75" customHeight="1" x14ac:dyDescent="0.3">
      <c r="A15" s="87"/>
      <c r="B15" s="87"/>
      <c r="C15" s="87"/>
    </row>
    <row r="16" spans="1:3" ht="20.25" customHeight="1" x14ac:dyDescent="0.3">
      <c r="A16" s="90" t="s">
        <v>75</v>
      </c>
      <c r="B16" s="90"/>
      <c r="C16" s="90"/>
    </row>
    <row r="17" spans="1:5" ht="15.75" customHeight="1" x14ac:dyDescent="0.3">
      <c r="A17" s="88" t="s">
        <v>73</v>
      </c>
      <c r="B17" s="88"/>
      <c r="C17" s="88"/>
    </row>
    <row r="18" spans="1:5" ht="15.75" customHeight="1" x14ac:dyDescent="0.3">
      <c r="A18" s="87"/>
      <c r="B18" s="87"/>
      <c r="C18" s="87"/>
    </row>
    <row r="19" spans="1:5" ht="72" customHeight="1" x14ac:dyDescent="0.3">
      <c r="A19" s="89" t="s">
        <v>76</v>
      </c>
      <c r="B19" s="89"/>
      <c r="C19" s="89"/>
    </row>
    <row r="20" spans="1:5" ht="15.75" customHeight="1" x14ac:dyDescent="0.3">
      <c r="A20" s="88" t="s">
        <v>4</v>
      </c>
      <c r="B20" s="88"/>
      <c r="C20" s="88"/>
    </row>
    <row r="21" spans="1:5" ht="15.75" customHeight="1" x14ac:dyDescent="0.3">
      <c r="A21" s="87"/>
      <c r="B21" s="87"/>
      <c r="C21" s="87"/>
    </row>
    <row r="22" spans="1:5" ht="15.75" customHeight="1" x14ac:dyDescent="0.3">
      <c r="A22" s="87"/>
      <c r="B22" s="87"/>
      <c r="C22" s="87"/>
    </row>
    <row r="23" spans="1:5" ht="47.25" customHeight="1" x14ac:dyDescent="0.3">
      <c r="A23" s="82" t="s">
        <v>72</v>
      </c>
      <c r="B23" s="82" t="s">
        <v>71</v>
      </c>
      <c r="C23" s="86" t="s">
        <v>70</v>
      </c>
      <c r="D23"/>
      <c r="E23"/>
    </row>
    <row r="24" spans="1:5" ht="15.75" customHeight="1" x14ac:dyDescent="0.3">
      <c r="A24" s="82">
        <v>1</v>
      </c>
      <c r="B24" s="82">
        <v>2</v>
      </c>
      <c r="C24" s="86">
        <v>3</v>
      </c>
      <c r="D24"/>
      <c r="E24"/>
    </row>
    <row r="25" spans="1:5" ht="15.75" customHeight="1" x14ac:dyDescent="0.3">
      <c r="A25" s="82">
        <v>1</v>
      </c>
      <c r="B25" s="81" t="s">
        <v>69</v>
      </c>
      <c r="C25" s="85"/>
      <c r="D25" s="79"/>
      <c r="E25" s="78"/>
    </row>
    <row r="26" spans="1:5" ht="15.75" customHeight="1" x14ac:dyDescent="0.3">
      <c r="A26" s="84" t="s">
        <v>68</v>
      </c>
      <c r="B26" s="81" t="s">
        <v>67</v>
      </c>
      <c r="C26" s="80">
        <f>Смета!D36+Смета!E36</f>
        <v>2607.3000000000002</v>
      </c>
      <c r="D26" s="79"/>
      <c r="E26" s="78"/>
    </row>
    <row r="27" spans="1:5" ht="15.75" customHeight="1" x14ac:dyDescent="0.3">
      <c r="A27" s="84" t="s">
        <v>66</v>
      </c>
      <c r="B27" s="81" t="s">
        <v>65</v>
      </c>
      <c r="C27" s="80">
        <f>Смета!F36</f>
        <v>0</v>
      </c>
      <c r="D27" s="79"/>
      <c r="E27" s="78"/>
    </row>
    <row r="28" spans="1:5" ht="15.75" customHeight="1" x14ac:dyDescent="0.3">
      <c r="A28" s="84" t="s">
        <v>64</v>
      </c>
      <c r="B28" s="81" t="s">
        <v>63</v>
      </c>
      <c r="C28" s="80">
        <f>Смета!G36</f>
        <v>426.43</v>
      </c>
      <c r="D28" s="79"/>
      <c r="E28" s="78"/>
    </row>
    <row r="29" spans="1:5" ht="15.75" customHeight="1" x14ac:dyDescent="0.3">
      <c r="A29" s="82">
        <v>2</v>
      </c>
      <c r="B29" s="81" t="s">
        <v>62</v>
      </c>
      <c r="C29" s="80">
        <f>C26+C27+C28</f>
        <v>3033.73</v>
      </c>
      <c r="D29"/>
      <c r="E29"/>
    </row>
    <row r="30" spans="1:5" ht="15.75" customHeight="1" x14ac:dyDescent="0.3">
      <c r="A30" s="84" t="s">
        <v>61</v>
      </c>
      <c r="B30" s="81" t="s">
        <v>60</v>
      </c>
      <c r="C30" s="83">
        <f>Смета!H34</f>
        <v>505.62</v>
      </c>
      <c r="D30"/>
      <c r="E30"/>
    </row>
    <row r="31" spans="1:5" ht="15.75" customHeight="1" x14ac:dyDescent="0.3">
      <c r="A31" s="82">
        <v>3</v>
      </c>
      <c r="B31" s="81" t="s">
        <v>59</v>
      </c>
      <c r="C31" s="80">
        <f>C29</f>
        <v>3033.73</v>
      </c>
      <c r="D31" s="79"/>
      <c r="E31" s="78"/>
    </row>
    <row r="32" spans="1:5" x14ac:dyDescent="0.3">
      <c r="C32"/>
      <c r="D32" s="7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28" zoomScale="92" zoomScaleNormal="92" workbookViewId="0">
      <selection activeCell="D28" sqref="D28"/>
    </sheetView>
  </sheetViews>
  <sheetFormatPr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66" t="s">
        <v>17</v>
      </c>
      <c r="C1" s="67"/>
      <c r="D1" s="67"/>
      <c r="E1" s="67"/>
      <c r="F1" s="67"/>
      <c r="G1" s="67"/>
      <c r="H1" s="67"/>
      <c r="I1" s="8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58</v>
      </c>
      <c r="D4" s="37" t="s">
        <v>18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70" t="s">
        <v>57</v>
      </c>
      <c r="B9" s="71"/>
      <c r="C9" s="71"/>
      <c r="D9" s="71"/>
      <c r="E9" s="71"/>
      <c r="F9" s="71"/>
      <c r="G9" s="71"/>
      <c r="H9" s="71"/>
      <c r="I9" s="13"/>
      <c r="J9" s="13"/>
    </row>
    <row r="10" spans="1:12" ht="24.9" customHeight="1" x14ac:dyDescent="0.2">
      <c r="A10" s="68" t="s">
        <v>19</v>
      </c>
      <c r="B10" s="69"/>
      <c r="C10" s="69"/>
      <c r="D10" s="69"/>
      <c r="E10" s="69"/>
      <c r="F10" s="69"/>
      <c r="G10" s="69"/>
      <c r="H10" s="69"/>
      <c r="I10" s="9"/>
      <c r="J10" s="9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20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4" t="s">
        <v>6</v>
      </c>
      <c r="B15" s="72" t="s">
        <v>7</v>
      </c>
      <c r="C15" s="72" t="s">
        <v>13</v>
      </c>
      <c r="D15" s="62" t="s">
        <v>5</v>
      </c>
      <c r="E15" s="63"/>
      <c r="F15" s="63"/>
      <c r="G15" s="63"/>
      <c r="H15" s="64"/>
    </row>
    <row r="16" spans="1:12" s="18" customFormat="1" ht="69.599999999999994" thickTop="1" thickBot="1" x14ac:dyDescent="0.25">
      <c r="A16" s="75"/>
      <c r="B16" s="73"/>
      <c r="C16" s="7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21</v>
      </c>
      <c r="D18" s="43"/>
      <c r="E18" s="43"/>
      <c r="F18" s="44"/>
      <c r="G18" s="43"/>
      <c r="H18" s="43"/>
    </row>
    <row r="19" spans="1:8" x14ac:dyDescent="0.2">
      <c r="A19" s="46" t="s">
        <v>22</v>
      </c>
      <c r="B19" s="46" t="s">
        <v>23</v>
      </c>
      <c r="C19" s="47" t="s">
        <v>24</v>
      </c>
      <c r="D19" s="24">
        <v>43.29</v>
      </c>
      <c r="E19" s="24">
        <v>1015.47</v>
      </c>
      <c r="F19" s="30"/>
      <c r="G19" s="24"/>
      <c r="H19" s="24">
        <v>1058.76</v>
      </c>
    </row>
    <row r="20" spans="1:8" x14ac:dyDescent="0.2">
      <c r="A20" s="46" t="s">
        <v>25</v>
      </c>
      <c r="B20" s="46" t="s">
        <v>26</v>
      </c>
      <c r="C20" s="47" t="s">
        <v>27</v>
      </c>
      <c r="D20" s="24">
        <v>304.56</v>
      </c>
      <c r="E20" s="24">
        <v>809.43</v>
      </c>
      <c r="F20" s="30"/>
      <c r="G20" s="24"/>
      <c r="H20" s="24">
        <v>1113.99</v>
      </c>
    </row>
    <row r="21" spans="1:8" x14ac:dyDescent="0.2">
      <c r="A21" s="14"/>
      <c r="B21" s="14"/>
      <c r="C21" s="47" t="s">
        <v>28</v>
      </c>
      <c r="D21" s="24">
        <v>347.85</v>
      </c>
      <c r="E21" s="24">
        <f>E19+E20</f>
        <v>1824.9</v>
      </c>
      <c r="F21" s="30"/>
      <c r="G21" s="24"/>
      <c r="H21" s="24">
        <v>2172.75</v>
      </c>
    </row>
    <row r="22" spans="1:8" x14ac:dyDescent="0.2">
      <c r="A22" s="14"/>
      <c r="B22" s="14"/>
      <c r="C22" s="47" t="s">
        <v>29</v>
      </c>
      <c r="D22" s="24">
        <v>347.85</v>
      </c>
      <c r="E22" s="24">
        <f>E21</f>
        <v>1824.9</v>
      </c>
      <c r="F22" s="30"/>
      <c r="G22" s="24"/>
      <c r="H22" s="24">
        <v>2172.75</v>
      </c>
    </row>
    <row r="23" spans="1:8" ht="12" x14ac:dyDescent="0.2">
      <c r="A23" s="41"/>
      <c r="B23" s="41"/>
      <c r="C23" s="45" t="s">
        <v>31</v>
      </c>
      <c r="D23" s="43"/>
      <c r="E23" s="43"/>
      <c r="F23" s="44"/>
      <c r="G23" s="43"/>
      <c r="H23" s="43"/>
    </row>
    <row r="24" spans="1:8" x14ac:dyDescent="0.2">
      <c r="A24" s="46" t="s">
        <v>30</v>
      </c>
      <c r="B24" s="46" t="s">
        <v>34</v>
      </c>
      <c r="C24" s="47" t="s">
        <v>35</v>
      </c>
      <c r="D24" s="24"/>
      <c r="E24" s="24"/>
      <c r="F24" s="30"/>
      <c r="G24" s="24">
        <v>10.130000000000001</v>
      </c>
      <c r="H24" s="24">
        <v>10.130000000000001</v>
      </c>
    </row>
    <row r="25" spans="1:8" x14ac:dyDescent="0.2">
      <c r="A25" s="14"/>
      <c r="B25" s="14"/>
      <c r="C25" s="47" t="s">
        <v>36</v>
      </c>
      <c r="D25" s="24"/>
      <c r="E25" s="24"/>
      <c r="F25" s="30"/>
      <c r="G25" s="24">
        <v>10.130000000000001</v>
      </c>
      <c r="H25" s="24">
        <f>H24</f>
        <v>10.130000000000001</v>
      </c>
    </row>
    <row r="26" spans="1:8" x14ac:dyDescent="0.2">
      <c r="A26" s="14"/>
      <c r="B26" s="14"/>
      <c r="C26" s="47" t="s">
        <v>37</v>
      </c>
      <c r="D26" s="24">
        <v>347.85</v>
      </c>
      <c r="E26" s="24">
        <f>E22</f>
        <v>1824.9</v>
      </c>
      <c r="F26" s="30"/>
      <c r="G26" s="24">
        <v>10.130000000000001</v>
      </c>
      <c r="H26" s="24">
        <f>H22+H25</f>
        <v>2182.88</v>
      </c>
    </row>
    <row r="27" spans="1:8" x14ac:dyDescent="0.2">
      <c r="A27" s="14"/>
      <c r="B27" s="14"/>
      <c r="C27" s="47" t="s">
        <v>38</v>
      </c>
      <c r="D27" s="24">
        <v>347.85</v>
      </c>
      <c r="E27" s="24">
        <f>E26</f>
        <v>1824.9</v>
      </c>
      <c r="F27" s="30"/>
      <c r="G27" s="24">
        <v>10.130000000000001</v>
      </c>
      <c r="H27" s="24">
        <f>H26</f>
        <v>2182.88</v>
      </c>
    </row>
    <row r="28" spans="1:8" ht="180" x14ac:dyDescent="0.2">
      <c r="A28" s="41"/>
      <c r="B28" s="41"/>
      <c r="C28" s="45" t="s">
        <v>39</v>
      </c>
      <c r="D28" s="43"/>
      <c r="E28" s="43"/>
      <c r="F28" s="44"/>
      <c r="G28" s="43"/>
      <c r="H28" s="43"/>
    </row>
    <row r="29" spans="1:8" x14ac:dyDescent="0.2">
      <c r="A29" s="46" t="s">
        <v>32</v>
      </c>
      <c r="B29" s="46" t="s">
        <v>40</v>
      </c>
      <c r="C29" s="47" t="s">
        <v>41</v>
      </c>
      <c r="D29" s="24"/>
      <c r="E29" s="24"/>
      <c r="F29" s="30"/>
      <c r="G29" s="24">
        <v>345.23</v>
      </c>
      <c r="H29" s="24">
        <v>345.23</v>
      </c>
    </row>
    <row r="30" spans="1:8" x14ac:dyDescent="0.2">
      <c r="A30" s="14"/>
      <c r="B30" s="14"/>
      <c r="C30" s="47" t="s">
        <v>42</v>
      </c>
      <c r="D30" s="24"/>
      <c r="E30" s="24"/>
      <c r="F30" s="30"/>
      <c r="G30" s="24">
        <v>345.23</v>
      </c>
      <c r="H30" s="24">
        <v>345.23</v>
      </c>
    </row>
    <row r="31" spans="1:8" ht="12" x14ac:dyDescent="0.2">
      <c r="A31" s="14"/>
      <c r="B31" s="14"/>
      <c r="C31" s="48" t="s">
        <v>43</v>
      </c>
      <c r="D31" s="49">
        <f>D27</f>
        <v>347.85</v>
      </c>
      <c r="E31" s="49">
        <f>E27</f>
        <v>1824.9</v>
      </c>
      <c r="F31" s="30"/>
      <c r="G31" s="49">
        <f>G27+G30</f>
        <v>355.36</v>
      </c>
      <c r="H31" s="49">
        <f>H27+H30</f>
        <v>2528.11</v>
      </c>
    </row>
    <row r="32" spans="1:8" x14ac:dyDescent="0.2">
      <c r="A32" s="14"/>
      <c r="B32" s="14"/>
      <c r="C32" s="47" t="s">
        <v>44</v>
      </c>
      <c r="D32" s="24">
        <f>D31</f>
        <v>347.85</v>
      </c>
      <c r="E32" s="24">
        <f>E31</f>
        <v>1824.9</v>
      </c>
      <c r="F32" s="30"/>
      <c r="G32" s="24">
        <f>G31</f>
        <v>355.36</v>
      </c>
      <c r="H32" s="24">
        <f>H31</f>
        <v>2528.11</v>
      </c>
    </row>
    <row r="33" spans="1:8" x14ac:dyDescent="0.2">
      <c r="A33" s="14"/>
      <c r="B33" s="14"/>
      <c r="C33" s="47" t="s">
        <v>45</v>
      </c>
      <c r="D33" s="24"/>
      <c r="E33" s="24"/>
      <c r="F33" s="30"/>
      <c r="G33" s="24"/>
      <c r="H33" s="24"/>
    </row>
    <row r="34" spans="1:8" x14ac:dyDescent="0.2">
      <c r="A34" s="46" t="s">
        <v>33</v>
      </c>
      <c r="B34" s="46" t="s">
        <v>46</v>
      </c>
      <c r="C34" s="47" t="s">
        <v>47</v>
      </c>
      <c r="D34" s="24">
        <f>D32*0.2</f>
        <v>69.569999999999993</v>
      </c>
      <c r="E34" s="24">
        <f>E32*0.2</f>
        <v>364.98</v>
      </c>
      <c r="F34" s="30"/>
      <c r="G34" s="24">
        <f>G32*0.2</f>
        <v>71.069999999999993</v>
      </c>
      <c r="H34" s="24">
        <f>H32*0.2</f>
        <v>505.62</v>
      </c>
    </row>
    <row r="35" spans="1:8" x14ac:dyDescent="0.2">
      <c r="A35" s="14"/>
      <c r="B35" s="14"/>
      <c r="C35" s="47" t="s">
        <v>44</v>
      </c>
      <c r="D35" s="24">
        <f>D32*1.2</f>
        <v>417.42</v>
      </c>
      <c r="E35" s="24">
        <f>E32*1.2</f>
        <v>2189.88</v>
      </c>
      <c r="F35" s="30"/>
      <c r="G35" s="24">
        <f>G32*1.2</f>
        <v>426.43</v>
      </c>
      <c r="H35" s="24">
        <f>H32*1.2</f>
        <v>3033.73</v>
      </c>
    </row>
    <row r="36" spans="1:8" ht="12" x14ac:dyDescent="0.2">
      <c r="A36" s="14"/>
      <c r="B36" s="14"/>
      <c r="C36" s="48" t="s">
        <v>48</v>
      </c>
      <c r="D36" s="49">
        <f>D35</f>
        <v>417.42</v>
      </c>
      <c r="E36" s="49">
        <f>E35</f>
        <v>2189.88</v>
      </c>
      <c r="F36" s="30"/>
      <c r="G36" s="49">
        <f>G35</f>
        <v>426.43</v>
      </c>
      <c r="H36" s="49">
        <f>H35</f>
        <v>3033.73</v>
      </c>
    </row>
    <row r="37" spans="1:8" x14ac:dyDescent="0.2">
      <c r="A37" s="14"/>
      <c r="B37" s="14"/>
      <c r="C37" s="47" t="s">
        <v>49</v>
      </c>
      <c r="D37" s="24"/>
      <c r="E37" s="24"/>
      <c r="F37" s="30"/>
      <c r="G37" s="24"/>
      <c r="H37" s="24"/>
    </row>
    <row r="38" spans="1:8" x14ac:dyDescent="0.2">
      <c r="A38" s="41"/>
      <c r="B38" s="41"/>
      <c r="C38" s="42"/>
      <c r="D38" s="43"/>
      <c r="E38" s="43"/>
      <c r="F38" s="44"/>
      <c r="G38" s="43"/>
      <c r="H38" s="43"/>
    </row>
    <row r="39" spans="1:8" x14ac:dyDescent="0.2">
      <c r="A39" s="14"/>
      <c r="B39" s="14"/>
      <c r="C39" s="15"/>
      <c r="D39" s="24"/>
      <c r="E39" s="24"/>
      <c r="F39" s="30"/>
      <c r="G39" s="24"/>
      <c r="H39" s="24"/>
    </row>
    <row r="40" spans="1:8" x14ac:dyDescent="0.2">
      <c r="A40" s="14"/>
      <c r="B40" s="59" t="s">
        <v>50</v>
      </c>
      <c r="C40" s="60"/>
      <c r="D40" s="53"/>
      <c r="E40" s="54"/>
      <c r="F40" s="54"/>
      <c r="G40" s="54"/>
      <c r="H40" s="54"/>
    </row>
    <row r="41" spans="1:8" x14ac:dyDescent="0.2">
      <c r="A41" s="14"/>
      <c r="B41" s="14"/>
      <c r="C41" s="15"/>
      <c r="D41" s="55" t="s">
        <v>51</v>
      </c>
      <c r="E41" s="56"/>
      <c r="F41" s="56"/>
      <c r="G41" s="56"/>
      <c r="H41" s="56"/>
    </row>
    <row r="42" spans="1:8" x14ac:dyDescent="0.2">
      <c r="A42" s="14"/>
      <c r="B42" s="14"/>
      <c r="C42" s="15"/>
      <c r="D42" s="24"/>
      <c r="E42" s="24"/>
      <c r="F42" s="30"/>
      <c r="G42" s="24"/>
      <c r="H42" s="24"/>
    </row>
    <row r="43" spans="1:8" x14ac:dyDescent="0.2">
      <c r="A43" s="14"/>
      <c r="B43" s="59" t="s">
        <v>52</v>
      </c>
      <c r="C43" s="60"/>
      <c r="D43" s="53"/>
      <c r="E43" s="54"/>
      <c r="F43" s="54"/>
      <c r="G43" s="54"/>
      <c r="H43" s="54"/>
    </row>
    <row r="44" spans="1:8" x14ac:dyDescent="0.2">
      <c r="A44" s="14"/>
      <c r="B44" s="14"/>
      <c r="C44" s="15"/>
      <c r="D44" s="55" t="s">
        <v>51</v>
      </c>
      <c r="E44" s="56"/>
      <c r="F44" s="56"/>
      <c r="G44" s="56"/>
      <c r="H44" s="56"/>
    </row>
    <row r="45" spans="1:8" x14ac:dyDescent="0.2">
      <c r="A45" s="14"/>
      <c r="B45" s="14"/>
      <c r="C45" s="15"/>
      <c r="D45" s="24"/>
      <c r="E45" s="24"/>
      <c r="F45" s="30"/>
      <c r="G45" s="24"/>
      <c r="H45" s="24"/>
    </row>
    <row r="46" spans="1:8" x14ac:dyDescent="0.2">
      <c r="A46" s="14"/>
      <c r="B46" s="14" t="s">
        <v>53</v>
      </c>
      <c r="C46" s="50"/>
      <c r="D46" s="51" t="s">
        <v>54</v>
      </c>
      <c r="E46" s="53"/>
      <c r="F46" s="54"/>
      <c r="G46" s="54"/>
      <c r="H46" s="54"/>
    </row>
    <row r="47" spans="1:8" x14ac:dyDescent="0.2">
      <c r="A47" s="14"/>
      <c r="B47" s="14"/>
      <c r="C47" s="52" t="s">
        <v>55</v>
      </c>
      <c r="D47" s="24"/>
      <c r="E47" s="55" t="s">
        <v>51</v>
      </c>
      <c r="F47" s="56"/>
      <c r="G47" s="56"/>
      <c r="H47" s="56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14" t="s">
        <v>0</v>
      </c>
      <c r="C49" s="57"/>
      <c r="D49" s="54"/>
      <c r="E49" s="54"/>
      <c r="F49" s="54"/>
      <c r="G49" s="54"/>
      <c r="H49" s="54"/>
    </row>
    <row r="50" spans="1:8" x14ac:dyDescent="0.2">
      <c r="A50" s="14"/>
      <c r="B50" s="14"/>
      <c r="C50" s="58" t="s">
        <v>56</v>
      </c>
      <c r="D50" s="56"/>
      <c r="E50" s="56"/>
      <c r="F50" s="56"/>
      <c r="G50" s="56"/>
      <c r="H50" s="56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14"/>
      <c r="C52" s="15"/>
      <c r="D52" s="24"/>
      <c r="E52" s="24"/>
      <c r="F52" s="30"/>
      <c r="G52" s="24"/>
      <c r="H52" s="24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3"/>
      <c r="B282" s="5"/>
      <c r="C282" s="4"/>
    </row>
    <row r="283" spans="1:8" x14ac:dyDescent="0.2">
      <c r="A283" s="3"/>
      <c r="B283" s="5"/>
      <c r="C283" s="4"/>
    </row>
    <row r="284" spans="1:8" x14ac:dyDescent="0.2">
      <c r="A284" s="3"/>
      <c r="B284" s="5"/>
      <c r="C284" s="4"/>
    </row>
    <row r="285" spans="1:8" x14ac:dyDescent="0.2">
      <c r="A285" s="3"/>
      <c r="B285" s="5"/>
      <c r="C285" s="4"/>
    </row>
    <row r="286" spans="1:8" x14ac:dyDescent="0.2">
      <c r="A286" s="3"/>
      <c r="B286" s="5"/>
      <c r="C286" s="4"/>
    </row>
    <row r="287" spans="1:8" x14ac:dyDescent="0.2">
      <c r="A287" s="3"/>
      <c r="B287" s="5"/>
      <c r="C287" s="4"/>
    </row>
    <row r="288" spans="1:8" x14ac:dyDescent="0.2">
      <c r="A288" s="3"/>
      <c r="B288" s="5"/>
      <c r="C288" s="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3"/>
    </row>
    <row r="787" spans="1:3" x14ac:dyDescent="0.2">
      <c r="A787" s="3"/>
      <c r="B787" s="3"/>
    </row>
    <row r="788" spans="1:3" x14ac:dyDescent="0.2">
      <c r="A788" s="3"/>
      <c r="B788" s="3"/>
    </row>
    <row r="789" spans="1:3" x14ac:dyDescent="0.2">
      <c r="A789" s="3"/>
      <c r="B789" s="3"/>
    </row>
    <row r="790" spans="1:3" x14ac:dyDescent="0.2">
      <c r="A790" s="3"/>
      <c r="B790" s="3"/>
    </row>
    <row r="791" spans="1:3" x14ac:dyDescent="0.2">
      <c r="A791" s="3"/>
      <c r="B791" s="3"/>
    </row>
    <row r="792" spans="1:3" x14ac:dyDescent="0.2">
      <c r="A792" s="3"/>
      <c r="B792" s="3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B868" s="3"/>
    </row>
    <row r="869" spans="1:2" x14ac:dyDescent="0.2">
      <c r="B869" s="3"/>
    </row>
    <row r="870" spans="1:2" x14ac:dyDescent="0.2">
      <c r="B870" s="3"/>
    </row>
    <row r="871" spans="1:2" x14ac:dyDescent="0.2">
      <c r="B871" s="3"/>
    </row>
    <row r="872" spans="1:2" x14ac:dyDescent="0.2">
      <c r="B872" s="3"/>
    </row>
    <row r="873" spans="1:2" x14ac:dyDescent="0.2">
      <c r="B873" s="3"/>
    </row>
    <row r="874" spans="1:2" x14ac:dyDescent="0.2"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46:H46"/>
    <mergeCell ref="E47:H47"/>
    <mergeCell ref="C49:H49"/>
    <mergeCell ref="C50:H50"/>
    <mergeCell ref="B40:C40"/>
    <mergeCell ref="D40:H40"/>
    <mergeCell ref="D41:H41"/>
    <mergeCell ref="B43:C43"/>
    <mergeCell ref="D43:H43"/>
    <mergeCell ref="D44:H44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Шарафутдинова М Р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2025-09-25T16:59:21Z</dcterms:modified>
</cp:coreProperties>
</file>